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hisWorkbook" defaultThemeVersion="124226"/>
  <mc:AlternateContent xmlns:mc="http://schemas.openxmlformats.org/markup-compatibility/2006">
    <mc:Choice Requires="x15">
      <x15ac:absPath xmlns:x15ac="http://schemas.microsoft.com/office/spreadsheetml/2010/11/ac" url="C:\Users\brian\Box\Default Folder\Spreadsheet projects\"/>
    </mc:Choice>
  </mc:AlternateContent>
  <xr:revisionPtr revIDLastSave="0" documentId="13_ncr:1_{FFF95E7F-CE4E-40ED-9A5B-6EC6F4A2E81C}" xr6:coauthVersionLast="47" xr6:coauthVersionMax="47" xr10:uidLastSave="{00000000-0000-0000-0000-000000000000}"/>
  <bookViews>
    <workbookView xWindow="-98" yWindow="-98" windowWidth="24496" windowHeight="15675" xr2:uid="{00000000-000D-0000-FFFF-FFFF00000000}"/>
  </bookViews>
  <sheets>
    <sheet name="Sheet1" sheetId="1" r:id="rId1"/>
    <sheet name="Sheet2" sheetId="2" r:id="rId2"/>
    <sheet name="Sheet3" sheetId="3" r:id="rId3"/>
  </sheets>
  <definedNames>
    <definedName name="AvailableYears">OFFSET(Sheet1!$C$22,0,0,1,COUNTA(Sheet1!$22:$22))</definedName>
    <definedName name="Linkedcell1">Sheet1!$C$26</definedName>
    <definedName name="LinkedCell2">Sheet1!$C$27</definedName>
    <definedName name="LinkedCell3">Sheet1!$C$28</definedName>
    <definedName name="LookupTable">OFFSET(Sheet1!$C$22,0,0,3,COUNTA(Sheet1!$22:$22))</definedName>
    <definedName name="SelfSalary">Sheet1!$C$7</definedName>
    <definedName name="SpouseSalary">Sheet1!$D$7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 i="1" l="1"/>
  <c r="C9" i="1"/>
  <c r="D13" i="1"/>
  <c r="C13" i="1"/>
  <c r="D15" i="1" l="1"/>
  <c r="C15" i="1"/>
  <c r="D14" i="1"/>
  <c r="C14" i="1"/>
  <c r="C16" i="1" l="1"/>
  <c r="C10" i="1" s="1"/>
  <c r="D16" i="1"/>
  <c r="D10" i="1" s="1"/>
</calcChain>
</file>

<file path=xl/sharedStrings.xml><?xml version="1.0" encoding="utf-8"?>
<sst xmlns="http://schemas.openxmlformats.org/spreadsheetml/2006/main" count="26" uniqueCount="25">
  <si>
    <t>Standard single person's SRCOP:</t>
  </si>
  <si>
    <t>Step 1: Allocate equal SRCOP</t>
  </si>
  <si>
    <t>Step 2: Sort out lower earner</t>
  </si>
  <si>
    <t>Step 3: Allocate available to higher earner</t>
  </si>
  <si>
    <t>Result</t>
  </si>
  <si>
    <t>Step 2: Choose lower of step 1 and salary</t>
  </si>
  <si>
    <t>Maximum transfer between spouses</t>
  </si>
  <si>
    <t>Option button 1 (I am single) is TRUE</t>
  </si>
  <si>
    <t>Option button 2 (Married 2 working) is TRUE</t>
  </si>
  <si>
    <t>Option button 3 (Married 1 working) is TRUE</t>
  </si>
  <si>
    <t>The suggested split of Standard rate cut off point is as follows:</t>
  </si>
  <si>
    <t>You</t>
  </si>
  <si>
    <t>Your spouse</t>
  </si>
  <si>
    <r>
      <rPr>
        <b/>
        <sz val="12"/>
        <color theme="1"/>
        <rFont val="Calibri"/>
        <family val="2"/>
        <scheme val="minor"/>
      </rPr>
      <t>Step 1:</t>
    </r>
    <r>
      <rPr>
        <sz val="12"/>
        <color theme="1"/>
        <rFont val="Calibri"/>
        <family val="2"/>
        <scheme val="minor"/>
      </rPr>
      <t xml:space="preserve"> Select the tax year for which you want to calculate the split of standard rate cut-off point</t>
    </r>
  </si>
  <si>
    <r>
      <rPr>
        <b/>
        <sz val="12"/>
        <color theme="1"/>
        <rFont val="Calibri"/>
        <family val="2"/>
        <scheme val="minor"/>
      </rPr>
      <t>Step 2:</t>
    </r>
    <r>
      <rPr>
        <sz val="12"/>
        <color theme="1"/>
        <rFont val="Calibri"/>
        <family val="2"/>
        <scheme val="minor"/>
      </rPr>
      <t xml:space="preserve"> Select your marital status</t>
    </r>
  </si>
  <si>
    <r>
      <rPr>
        <b/>
        <sz val="12"/>
        <color theme="1"/>
        <rFont val="Calibri"/>
        <family val="2"/>
        <scheme val="minor"/>
      </rPr>
      <t>Step 2:</t>
    </r>
    <r>
      <rPr>
        <sz val="12"/>
        <color theme="1"/>
        <rFont val="Calibri"/>
        <family val="2"/>
        <scheme val="minor"/>
      </rPr>
      <t xml:space="preserve"> Enter salary details for yourself/ your spouse for the selected year</t>
    </r>
  </si>
  <si>
    <t>Download my other tax related Excel spreadsheets- all 100% free!</t>
  </si>
  <si>
    <r>
      <rPr>
        <b/>
        <sz val="12"/>
        <color rgb="FFFF0000"/>
        <rFont val="Calibri"/>
        <family val="2"/>
        <scheme val="minor"/>
      </rPr>
      <t>Net pay calculator</t>
    </r>
    <r>
      <rPr>
        <b/>
        <sz val="12"/>
        <color theme="1"/>
        <rFont val="Calibri"/>
        <family val="2"/>
        <scheme val="minor"/>
      </rPr>
      <t xml:space="preserve"> </t>
    </r>
  </si>
  <si>
    <t xml:space="preserve">- an easy to use macro enabled spreadsheet to help you calculate your expected take-home pay (for Windows PC only, Excel 2010 and later; won't work on </t>
  </si>
  <si>
    <t>Mac, Excel online or Office for mobile phones)</t>
  </si>
  <si>
    <t>DOWNLOAD</t>
  </si>
  <si>
    <r>
      <t xml:space="preserve">Note: </t>
    </r>
    <r>
      <rPr>
        <sz val="11"/>
        <color theme="1"/>
        <rFont val="Calibri"/>
        <family val="2"/>
        <scheme val="minor"/>
      </rPr>
      <t>You'll need to 'Unblock' the above workbook when opening the first time (this is a Microsoft security precaution for macro-enabled spreadsheets).</t>
    </r>
    <r>
      <rPr>
        <b/>
        <sz val="11"/>
        <color theme="1"/>
        <rFont val="Calibri"/>
        <family val="2"/>
        <scheme val="minor"/>
      </rPr>
      <t xml:space="preserve"> </t>
    </r>
  </si>
  <si>
    <t>HOW TO UNBLOCK</t>
  </si>
  <si>
    <t>Universal Social Charge calculator</t>
  </si>
  <si>
    <t xml:space="preserve"> - allows you to calculate the amount of your USC charged on your income; includes low-rate rules for certain categories of people. Works on all devices.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</si>
</sst>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sz val="12"/>
      <color theme="1"/>
      <name val="Calibri"/>
      <family val="2"/>
      <scheme val="minor"/>
    </font>
    <font>
      <sz val="20"/>
      <color theme="0"/>
      <name val="Verdana"/>
      <family val="2"/>
    </font>
    <font>
      <u/>
      <sz val="11"/>
      <color theme="10"/>
      <name val="Calibri"/>
      <family val="2"/>
      <scheme val="minor"/>
    </font>
    <font>
      <b/>
      <sz val="16"/>
      <name val="Calibri"/>
      <family val="2"/>
      <scheme val="minor"/>
    </font>
    <font>
      <b/>
      <sz val="12"/>
      <color rgb="FFFF0000"/>
      <name val="Calibri"/>
      <family val="2"/>
      <scheme val="minor"/>
    </font>
    <font>
      <b/>
      <sz val="11"/>
      <color rgb="FF0000FF"/>
      <name val="Calibri"/>
      <family val="2"/>
      <scheme val="minor"/>
    </font>
    <font>
      <b/>
      <sz val="11"/>
      <color theme="10"/>
      <name val="Calibri"/>
      <family val="2"/>
      <scheme val="minor"/>
    </font>
    <font>
      <b/>
      <u/>
      <sz val="11"/>
      <color theme="10"/>
      <name val="Calibri"/>
      <family val="2"/>
      <scheme val="minor"/>
    </font>
  </fonts>
  <fills count="5">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rgb="FFFFFFCC"/>
        <bgColor indexed="64"/>
      </patternFill>
    </fill>
  </fills>
  <borders count="13">
    <border>
      <left/>
      <right/>
      <top/>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7" fillId="0" borderId="0" applyNumberFormat="0" applyFill="0" applyBorder="0" applyAlignment="0" applyProtection="0"/>
  </cellStyleXfs>
  <cellXfs count="28">
    <xf numFmtId="0" fontId="0" fillId="0" borderId="0" xfId="0"/>
    <xf numFmtId="0" fontId="2" fillId="0" borderId="0" xfId="0" applyFont="1" applyAlignment="1">
      <alignment horizontal="center"/>
    </xf>
    <xf numFmtId="0" fontId="2" fillId="0" borderId="1" xfId="0" applyFont="1" applyBorder="1" applyAlignment="1">
      <alignment horizontal="center"/>
    </xf>
    <xf numFmtId="0" fontId="0" fillId="2" borderId="1" xfId="0" applyFill="1" applyBorder="1"/>
    <xf numFmtId="0" fontId="1" fillId="0" borderId="0" xfId="0" applyFont="1" applyAlignment="1">
      <alignment horizontal="left" indent="6"/>
    </xf>
    <xf numFmtId="0" fontId="0" fillId="2" borderId="1" xfId="0" applyFill="1" applyBorder="1" applyAlignment="1">
      <alignment horizontal="center"/>
    </xf>
    <xf numFmtId="0" fontId="4" fillId="0" borderId="0" xfId="0" applyFont="1" applyAlignment="1">
      <alignment horizontal="left" indent="2"/>
    </xf>
    <xf numFmtId="0" fontId="6" fillId="0" borderId="0" xfId="0" applyFont="1" applyAlignment="1">
      <alignment horizontal="left" indent="6"/>
    </xf>
    <xf numFmtId="0" fontId="2" fillId="0" borderId="3" xfId="0" applyFont="1" applyBorder="1" applyAlignment="1">
      <alignment horizontal="center"/>
    </xf>
    <xf numFmtId="0" fontId="3" fillId="0" borderId="2" xfId="0" applyFont="1" applyBorder="1" applyAlignment="1">
      <alignment horizontal="center"/>
    </xf>
    <xf numFmtId="0" fontId="3" fillId="0" borderId="4" xfId="0" applyFont="1" applyBorder="1" applyAlignment="1">
      <alignment horizontal="center"/>
    </xf>
    <xf numFmtId="0" fontId="8" fillId="3" borderId="5" xfId="0" applyFont="1" applyFill="1" applyBorder="1"/>
    <xf numFmtId="0" fontId="0" fillId="3" borderId="6" xfId="0" applyFill="1" applyBorder="1"/>
    <xf numFmtId="0" fontId="0" fillId="3" borderId="7" xfId="0" applyFill="1" applyBorder="1"/>
    <xf numFmtId="0" fontId="0" fillId="3" borderId="8" xfId="0" applyFill="1" applyBorder="1"/>
    <xf numFmtId="0" fontId="0" fillId="3" borderId="0" xfId="0" applyFill="1"/>
    <xf numFmtId="0" fontId="0" fillId="3" borderId="9" xfId="0" applyFill="1" applyBorder="1"/>
    <xf numFmtId="0" fontId="5" fillId="3" borderId="8" xfId="0" applyFont="1" applyFill="1" applyBorder="1"/>
    <xf numFmtId="0" fontId="0" fillId="3" borderId="8" xfId="0" quotePrefix="1" applyFill="1" applyBorder="1"/>
    <xf numFmtId="0" fontId="10" fillId="3" borderId="9" xfId="0" applyFont="1" applyFill="1" applyBorder="1"/>
    <xf numFmtId="0" fontId="2" fillId="4" borderId="8" xfId="0" applyFont="1" applyFill="1" applyBorder="1"/>
    <xf numFmtId="0" fontId="0" fillId="4" borderId="0" xfId="0" applyFill="1"/>
    <xf numFmtId="0" fontId="11" fillId="4" borderId="9" xfId="1" applyFont="1" applyFill="1" applyBorder="1"/>
    <xf numFmtId="0" fontId="9" fillId="3" borderId="8" xfId="0" applyFont="1" applyFill="1" applyBorder="1"/>
    <xf numFmtId="0" fontId="0" fillId="3" borderId="10" xfId="0" quotePrefix="1" applyFill="1" applyBorder="1"/>
    <xf numFmtId="0" fontId="0" fillId="3" borderId="11" xfId="0" applyFill="1" applyBorder="1"/>
    <xf numFmtId="0" fontId="11" fillId="3" borderId="12" xfId="1" applyFont="1" applyFill="1" applyBorder="1"/>
    <xf numFmtId="0" fontId="12" fillId="3" borderId="9" xfId="1" applyFont="1" applyFill="1" applyBorder="1"/>
  </cellXfs>
  <cellStyles count="2">
    <cellStyle name="Hyperlink" xfId="1" builtinId="8"/>
    <cellStyle name="Normal" xfId="0" builtinId="0"/>
  </cellStyles>
  <dxfs count="3">
    <dxf>
      <font>
        <strike val="0"/>
        <color auto="1"/>
      </font>
    </dxf>
    <dxf>
      <font>
        <strike val="0"/>
        <color auto="1"/>
      </font>
    </dxf>
    <dxf>
      <font>
        <strike val="0"/>
        <color rgb="FFFF0000"/>
      </font>
    </dxf>
  </dxfs>
  <tableStyles count="0" defaultTableStyle="TableStyleMedium9"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2.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30</xdr:row>
      <xdr:rowOff>28578</xdr:rowOff>
    </xdr:from>
    <xdr:to>
      <xdr:col>8</xdr:col>
      <xdr:colOff>90487</xdr:colOff>
      <xdr:row>50</xdr:row>
      <xdr:rowOff>19053</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1438" y="1681166"/>
          <a:ext cx="11068049" cy="36099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IE" sz="1100"/>
            <a:t>            </a:t>
          </a:r>
          <a:r>
            <a:rPr lang="en-IE" sz="2000" b="1"/>
            <a:t>What</a:t>
          </a:r>
          <a:r>
            <a:rPr lang="en-IE" sz="2000" b="1" baseline="0"/>
            <a:t> this spreadsheet does</a:t>
          </a:r>
        </a:p>
        <a:p>
          <a:endParaRPr lang="en-IE" sz="1050" b="1" baseline="0"/>
        </a:p>
        <a:p>
          <a:r>
            <a:rPr lang="en-IE" sz="1200" b="0"/>
            <a:t>Use this spreadsheet to compute how to optimally share the standard rate cut-off point [SRCOP] for a dual income married couple.</a:t>
          </a:r>
        </a:p>
        <a:p>
          <a:endParaRPr lang="en-IE" sz="1050" b="0"/>
        </a:p>
        <a:p>
          <a:r>
            <a:rPr lang="en-IE" sz="1200" b="0"/>
            <a:t>The optimal share is computed based on your individual income values for the tax year. A dual income couple can share a certain amount of standard</a:t>
          </a:r>
          <a:r>
            <a:rPr lang="en-IE" sz="1200" b="0" baseline="0"/>
            <a:t> rate cut off point between them- this is particularly relevant where their earnings are different from each other and in total do not exceed  twice the SRCOP of a single person. If you are not familiar with the Irish tax system you may not know how to best share the SRCOP between each person.  </a:t>
          </a:r>
        </a:p>
        <a:p>
          <a:endParaRPr lang="en-IE" sz="1050" b="0"/>
        </a:p>
        <a:p>
          <a:r>
            <a:rPr lang="en-IE" sz="1200" b="0"/>
            <a:t>The optimal share of SRCOP result is displayed once income values are entered for each person at step 2 above.</a:t>
          </a:r>
        </a:p>
        <a:p>
          <a:endParaRPr lang="en-IE" sz="1050" b="0"/>
        </a:p>
        <a:p>
          <a:r>
            <a:rPr lang="en-IE" sz="1200" b="1">
              <a:solidFill>
                <a:srgbClr val="FF0000"/>
              </a:solidFill>
            </a:rPr>
            <a:t>The calculator makes certain assumptions:</a:t>
          </a:r>
        </a:p>
        <a:p>
          <a:endParaRPr lang="en-IE" sz="1050" b="0">
            <a:solidFill>
              <a:srgbClr val="FF0000"/>
            </a:solidFill>
          </a:endParaRPr>
        </a:p>
        <a:p>
          <a:r>
            <a:rPr lang="en-IE" sz="1200" b="0">
              <a:solidFill>
                <a:srgbClr val="FF0000"/>
              </a:solidFill>
            </a:rPr>
            <a:t>• The calculator is primarily</a:t>
          </a:r>
          <a:r>
            <a:rPr lang="en-IE" sz="1200" b="0" baseline="0">
              <a:solidFill>
                <a:srgbClr val="FF0000"/>
              </a:solidFill>
            </a:rPr>
            <a:t> aimed at employees with no earnings outside of salary. It will work for  people with other earnings but you would need to know how to incorporate those other earnings into the calculation process e.g. treatment of Irish deposit interest, for example.</a:t>
          </a:r>
        </a:p>
        <a:p>
          <a:r>
            <a:rPr lang="en-IE" sz="1200" b="0" baseline="0">
              <a:solidFill>
                <a:srgbClr val="FF0000"/>
              </a:solidFill>
            </a:rPr>
            <a:t> </a:t>
          </a:r>
        </a:p>
        <a:p>
          <a:r>
            <a:rPr lang="en-IE" sz="1100" b="0">
              <a:solidFill>
                <a:srgbClr val="FF0000"/>
              </a:solidFill>
              <a:latin typeface="+mn-lt"/>
              <a:ea typeface="+mn-ea"/>
              <a:cs typeface="+mn-cs"/>
            </a:rPr>
            <a:t>• The </a:t>
          </a:r>
          <a:r>
            <a:rPr lang="en-IE" sz="1200" b="0">
              <a:solidFill>
                <a:srgbClr val="FF0000"/>
              </a:solidFill>
            </a:rPr>
            <a:t>salary details entered above consist of all taxable earnings from your employment </a:t>
          </a:r>
          <a:r>
            <a:rPr lang="en-IE" sz="1200" b="1" i="1" u="sng">
              <a:solidFill>
                <a:srgbClr val="FF0000"/>
              </a:solidFill>
            </a:rPr>
            <a:t>as reduced by pension contributions.</a:t>
          </a:r>
          <a:r>
            <a:rPr lang="en-IE" sz="1200" b="1" i="1" u="none">
              <a:solidFill>
                <a:srgbClr val="FF0000"/>
              </a:solidFill>
            </a:rPr>
            <a:t> </a:t>
          </a:r>
          <a:r>
            <a:rPr lang="en-IE" sz="1200" b="0">
              <a:solidFill>
                <a:srgbClr val="FF0000"/>
              </a:solidFill>
            </a:rPr>
            <a:t>If you (or your spouse) are employed</a:t>
          </a:r>
          <a:r>
            <a:rPr lang="en-IE" sz="1200" b="0" baseline="0">
              <a:solidFill>
                <a:srgbClr val="FF0000"/>
              </a:solidFill>
            </a:rPr>
            <a:t> in the </a:t>
          </a:r>
          <a:r>
            <a:rPr lang="en-IE" sz="1200" b="0">
              <a:solidFill>
                <a:srgbClr val="FF0000"/>
              </a:solidFill>
            </a:rPr>
            <a:t>public service, you would need to deduct all compulsory pension deductions from</a:t>
          </a:r>
          <a:r>
            <a:rPr lang="en-IE" sz="1200" b="0" baseline="0">
              <a:solidFill>
                <a:srgbClr val="FF0000"/>
              </a:solidFill>
            </a:rPr>
            <a:t> gross pay when entering salary details above. If you are employed in the private sector and are making pension contributions, these should be deducted from your gross earnings to compute the required values for step 2.</a:t>
          </a:r>
          <a:endParaRPr lang="en-IE" sz="1200" b="0">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2390775</xdr:colOff>
          <xdr:row>5</xdr:row>
          <xdr:rowOff>0</xdr:rowOff>
        </xdr:from>
        <xdr:to>
          <xdr:col>1</xdr:col>
          <xdr:colOff>3257550</xdr:colOff>
          <xdr:row>6</xdr:row>
          <xdr:rowOff>28575</xdr:rowOff>
        </xdr:to>
        <xdr:sp macro="" textlink="">
          <xdr:nvSpPr>
            <xdr:cNvPr id="1026" name="OptionButton1"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3257550</xdr:colOff>
          <xdr:row>5</xdr:row>
          <xdr:rowOff>0</xdr:rowOff>
        </xdr:from>
        <xdr:to>
          <xdr:col>1</xdr:col>
          <xdr:colOff>5133975</xdr:colOff>
          <xdr:row>6</xdr:row>
          <xdr:rowOff>28575</xdr:rowOff>
        </xdr:to>
        <xdr:sp macro="" textlink="">
          <xdr:nvSpPr>
            <xdr:cNvPr id="1027" name="OptionButton2"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5133975</xdr:colOff>
          <xdr:row>5</xdr:row>
          <xdr:rowOff>0</xdr:rowOff>
        </xdr:from>
        <xdr:to>
          <xdr:col>3</xdr:col>
          <xdr:colOff>304800</xdr:colOff>
          <xdr:row>6</xdr:row>
          <xdr:rowOff>28575</xdr:rowOff>
        </xdr:to>
        <xdr:sp macro="" textlink="">
          <xdr:nvSpPr>
            <xdr:cNvPr id="1028" name="OptionButton3"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61912</xdr:colOff>
      <xdr:row>30</xdr:row>
      <xdr:rowOff>42861</xdr:rowOff>
    </xdr:from>
    <xdr:to>
      <xdr:col>1</xdr:col>
      <xdr:colOff>421912</xdr:colOff>
      <xdr:row>32</xdr:row>
      <xdr:rowOff>40911</xdr:rowOff>
    </xdr:to>
    <xdr:sp macro="" textlink="">
      <xdr:nvSpPr>
        <xdr:cNvPr id="3" name="Oval 2">
          <a:extLst>
            <a:ext uri="{FF2B5EF4-FFF2-40B4-BE49-F238E27FC236}">
              <a16:creationId xmlns:a16="http://schemas.microsoft.com/office/drawing/2014/main" id="{00000000-0008-0000-0000-000003000000}"/>
            </a:ext>
          </a:extLst>
        </xdr:cNvPr>
        <xdr:cNvSpPr>
          <a:spLocks noChangeAspect="1"/>
        </xdr:cNvSpPr>
      </xdr:nvSpPr>
      <xdr:spPr>
        <a:xfrm>
          <a:off x="133350" y="1695449"/>
          <a:ext cx="360000" cy="360000"/>
        </a:xfrm>
        <a:prstGeom prst="ellipse">
          <a:avLst/>
        </a:prstGeom>
        <a:solidFill>
          <a:srgbClr val="0000FF"/>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lang="en-IE" sz="2000" b="1">
              <a:latin typeface="+mj-lt"/>
            </a:rPr>
            <a:t>i</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image" Target="../media/image1.emf"/><Relationship Id="rId3" Type="http://schemas.openxmlformats.org/officeDocument/2006/relationships/hyperlink" Target="https://taxcalc.eu/monthlyss/Unblocking.html" TargetMode="External"/><Relationship Id="rId7" Type="http://schemas.openxmlformats.org/officeDocument/2006/relationships/control" Target="../activeX/activeX1.xml"/><Relationship Id="rId12" Type="http://schemas.openxmlformats.org/officeDocument/2006/relationships/image" Target="../media/image3.emf"/><Relationship Id="rId2" Type="http://schemas.openxmlformats.org/officeDocument/2006/relationships/hyperlink" Target="https://taxcalc.eu/monthlyss/Employee%20PAYE%20calculator.xlsm" TargetMode="External"/><Relationship Id="rId1" Type="http://schemas.openxmlformats.org/officeDocument/2006/relationships/hyperlink" Target="http://taxcalc.eu/monthlyss/dlf/USC%20calculator.xlsx" TargetMode="External"/><Relationship Id="rId6" Type="http://schemas.openxmlformats.org/officeDocument/2006/relationships/vmlDrawing" Target="../drawings/vmlDrawing1.vml"/><Relationship Id="rId11" Type="http://schemas.openxmlformats.org/officeDocument/2006/relationships/control" Target="../activeX/activeX3.xml"/><Relationship Id="rId5" Type="http://schemas.openxmlformats.org/officeDocument/2006/relationships/drawing" Target="../drawings/drawing1.xml"/><Relationship Id="rId10" Type="http://schemas.openxmlformats.org/officeDocument/2006/relationships/image" Target="../media/image2.emf"/><Relationship Id="rId4" Type="http://schemas.openxmlformats.org/officeDocument/2006/relationships/printerSettings" Target="../printerSettings/printerSettings1.bin"/><Relationship Id="rId9" Type="http://schemas.openxmlformats.org/officeDocument/2006/relationships/control" Target="../activeX/activeX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Q62"/>
  <sheetViews>
    <sheetView showGridLines="0" tabSelected="1" workbookViewId="0">
      <selection activeCell="C7" sqref="C7"/>
    </sheetView>
  </sheetViews>
  <sheetFormatPr defaultRowHeight="14.25" x14ac:dyDescent="0.45"/>
  <cols>
    <col min="1" max="1" width="1" customWidth="1"/>
    <col min="2" max="2" width="88" bestFit="1" customWidth="1"/>
    <col min="4" max="4" width="11.73046875" customWidth="1"/>
    <col min="7" max="7" width="17.6640625" customWidth="1"/>
  </cols>
  <sheetData>
    <row r="1" spans="2:4" ht="7.5" customHeight="1" x14ac:dyDescent="0.45"/>
    <row r="2" spans="2:4" ht="15.75" x14ac:dyDescent="0.5">
      <c r="B2" s="6" t="s">
        <v>13</v>
      </c>
      <c r="C2" s="5">
        <v>2026</v>
      </c>
    </row>
    <row r="3" spans="2:4" ht="15.75" hidden="1" x14ac:dyDescent="0.5">
      <c r="B3" s="6"/>
    </row>
    <row r="4" spans="2:4" ht="15.75" hidden="1" x14ac:dyDescent="0.5">
      <c r="B4" s="6" t="s">
        <v>14</v>
      </c>
    </row>
    <row r="5" spans="2:4" ht="15.75" hidden="1" x14ac:dyDescent="0.5">
      <c r="B5" s="6"/>
    </row>
    <row r="6" spans="2:4" ht="15.75" x14ac:dyDescent="0.5">
      <c r="B6" s="6"/>
      <c r="C6" s="2" t="s">
        <v>11</v>
      </c>
      <c r="D6" s="2" t="s">
        <v>12</v>
      </c>
    </row>
    <row r="7" spans="2:4" ht="15.75" x14ac:dyDescent="0.5">
      <c r="B7" s="6" t="s">
        <v>15</v>
      </c>
      <c r="C7" s="3"/>
      <c r="D7" s="3"/>
    </row>
    <row r="8" spans="2:4" ht="7.5" customHeight="1" x14ac:dyDescent="0.45"/>
    <row r="9" spans="2:4" ht="25.15" x14ac:dyDescent="0.65">
      <c r="B9" s="7" t="s">
        <v>4</v>
      </c>
      <c r="C9" s="8" t="str">
        <f>C6</f>
        <v>You</v>
      </c>
      <c r="D9" s="8" t="str">
        <f>D6</f>
        <v>Your spouse</v>
      </c>
    </row>
    <row r="10" spans="2:4" x14ac:dyDescent="0.45">
      <c r="B10" s="4" t="s">
        <v>10</v>
      </c>
      <c r="C10" s="9">
        <f ca="1">C14+C16</f>
        <v>44000</v>
      </c>
      <c r="D10" s="10">
        <f ca="1">D14+D16</f>
        <v>44000</v>
      </c>
    </row>
    <row r="13" spans="2:4" hidden="1" x14ac:dyDescent="0.45">
      <c r="B13" t="s">
        <v>1</v>
      </c>
      <c r="C13">
        <f ca="1">HLOOKUP($C$2,LookupTable,2,FALSE)</f>
        <v>44000</v>
      </c>
      <c r="D13">
        <f ca="1">HLOOKUP($C$2,LookupTable,2,FALSE)</f>
        <v>44000</v>
      </c>
    </row>
    <row r="14" spans="2:4" hidden="1" x14ac:dyDescent="0.45">
      <c r="B14" t="s">
        <v>5</v>
      </c>
      <c r="C14">
        <f ca="1">MIN(C7,C13)</f>
        <v>44000</v>
      </c>
      <c r="D14">
        <f ca="1">MIN(D7,D13)</f>
        <v>44000</v>
      </c>
    </row>
    <row r="15" spans="2:4" hidden="1" x14ac:dyDescent="0.45">
      <c r="B15" t="s">
        <v>2</v>
      </c>
      <c r="C15">
        <f ca="1">MAX(0,(C7=MIN($C$7:$D$7))*MIN(C13-C7,HLOOKUP($C$2,LookupTable,3,FALSE)))</f>
        <v>9000</v>
      </c>
      <c r="D15">
        <f ca="1">MAX(0,(D7=MIN($C$7:$D$7))*MIN(D13-D7,HLOOKUP($C$2,LookupTable,3,FALSE)))</f>
        <v>9000</v>
      </c>
    </row>
    <row r="16" spans="2:4" hidden="1" x14ac:dyDescent="0.45">
      <c r="B16" t="s">
        <v>3</v>
      </c>
      <c r="C16">
        <f ca="1">(C7=MAX($C$7:$D$7))*MIN(MAX($C$15:$D$15),MAX(0,MAX($C$7:$D$7)-C13))*(MAX($C$7:$D$7)&gt;=HLOOKUP(C2,LookupTable,2,FALSE))</f>
        <v>0</v>
      </c>
      <c r="D16">
        <f ca="1">(D7=MAX($C$7:$D$7))*MIN(MAX($C$15:$D$15),MAX(0,MAX($C$7:$D$7)-D13))*(MAX($C$7:$D$7)&gt;HLOOKUP(C2,LookupTable,2,FALSE))</f>
        <v>0</v>
      </c>
    </row>
    <row r="17" spans="2:17" hidden="1" x14ac:dyDescent="0.45"/>
    <row r="18" spans="2:17" hidden="1" x14ac:dyDescent="0.45"/>
    <row r="19" spans="2:17" hidden="1" x14ac:dyDescent="0.45"/>
    <row r="20" spans="2:17" hidden="1" x14ac:dyDescent="0.45"/>
    <row r="21" spans="2:17" hidden="1" x14ac:dyDescent="0.45"/>
    <row r="22" spans="2:17" hidden="1" x14ac:dyDescent="0.45">
      <c r="C22" s="1">
        <v>2012</v>
      </c>
      <c r="D22" s="1">
        <v>2013</v>
      </c>
      <c r="E22">
        <v>2014</v>
      </c>
      <c r="F22">
        <v>2015</v>
      </c>
      <c r="G22">
        <v>2016</v>
      </c>
      <c r="H22">
        <v>2017</v>
      </c>
      <c r="I22">
        <v>2018</v>
      </c>
      <c r="J22">
        <v>2019</v>
      </c>
      <c r="K22">
        <v>2020</v>
      </c>
      <c r="L22">
        <v>2021</v>
      </c>
      <c r="M22">
        <v>2022</v>
      </c>
      <c r="N22">
        <v>2023</v>
      </c>
      <c r="O22">
        <v>2024</v>
      </c>
      <c r="P22">
        <v>2025</v>
      </c>
      <c r="Q22">
        <v>2026</v>
      </c>
    </row>
    <row r="23" spans="2:17" hidden="1" x14ac:dyDescent="0.45">
      <c r="B23" t="s">
        <v>0</v>
      </c>
      <c r="C23">
        <v>32800</v>
      </c>
      <c r="D23">
        <v>32800</v>
      </c>
      <c r="E23">
        <v>32800</v>
      </c>
      <c r="F23">
        <v>33800</v>
      </c>
      <c r="G23">
        <v>33800</v>
      </c>
      <c r="H23">
        <v>33800</v>
      </c>
      <c r="I23">
        <v>34550</v>
      </c>
      <c r="J23">
        <v>35300</v>
      </c>
      <c r="K23">
        <v>35300</v>
      </c>
      <c r="L23">
        <v>35300</v>
      </c>
      <c r="M23">
        <v>36800</v>
      </c>
      <c r="N23">
        <v>40000</v>
      </c>
      <c r="O23">
        <v>42000</v>
      </c>
      <c r="P23">
        <v>44000</v>
      </c>
      <c r="Q23">
        <v>44000</v>
      </c>
    </row>
    <row r="24" spans="2:17" hidden="1" x14ac:dyDescent="0.45">
      <c r="B24" t="s">
        <v>6</v>
      </c>
      <c r="C24">
        <v>9000</v>
      </c>
      <c r="D24">
        <v>9000</v>
      </c>
      <c r="E24">
        <v>9000</v>
      </c>
      <c r="F24">
        <v>9000</v>
      </c>
      <c r="G24">
        <v>9000</v>
      </c>
      <c r="H24">
        <v>9000</v>
      </c>
      <c r="I24">
        <v>9000</v>
      </c>
      <c r="J24">
        <v>9000</v>
      </c>
      <c r="K24">
        <v>9000</v>
      </c>
      <c r="L24">
        <v>9000</v>
      </c>
      <c r="M24">
        <v>9000</v>
      </c>
      <c r="N24">
        <v>9000</v>
      </c>
      <c r="O24">
        <v>9000</v>
      </c>
      <c r="P24">
        <v>9000</v>
      </c>
      <c r="Q24">
        <v>9000</v>
      </c>
    </row>
    <row r="25" spans="2:17" hidden="1" x14ac:dyDescent="0.45"/>
    <row r="26" spans="2:17" hidden="1" x14ac:dyDescent="0.45">
      <c r="B26" t="s">
        <v>7</v>
      </c>
      <c r="C26" t="b">
        <v>0</v>
      </c>
    </row>
    <row r="27" spans="2:17" hidden="1" x14ac:dyDescent="0.45">
      <c r="B27" t="s">
        <v>8</v>
      </c>
      <c r="C27" t="b">
        <v>1</v>
      </c>
    </row>
    <row r="28" spans="2:17" hidden="1" x14ac:dyDescent="0.45">
      <c r="B28" t="s">
        <v>9</v>
      </c>
      <c r="C28" t="b">
        <v>0</v>
      </c>
    </row>
    <row r="29" spans="2:17" hidden="1" x14ac:dyDescent="0.45"/>
    <row r="30" spans="2:17" hidden="1" x14ac:dyDescent="0.45"/>
    <row r="53" spans="2:7" ht="21" x14ac:dyDescent="0.65">
      <c r="B53" s="11" t="s">
        <v>16</v>
      </c>
      <c r="C53" s="12"/>
      <c r="D53" s="12"/>
      <c r="E53" s="12"/>
      <c r="F53" s="12"/>
      <c r="G53" s="13"/>
    </row>
    <row r="54" spans="2:7" x14ac:dyDescent="0.45">
      <c r="B54" s="14"/>
      <c r="C54" s="15"/>
      <c r="D54" s="15"/>
      <c r="E54" s="15"/>
      <c r="F54" s="15"/>
      <c r="G54" s="16"/>
    </row>
    <row r="55" spans="2:7" ht="15.75" x14ac:dyDescent="0.5">
      <c r="B55" s="17" t="s">
        <v>17</v>
      </c>
      <c r="C55" s="15"/>
      <c r="D55" s="15"/>
      <c r="E55" s="15"/>
      <c r="F55" s="15"/>
      <c r="G55" s="16"/>
    </row>
    <row r="56" spans="2:7" x14ac:dyDescent="0.45">
      <c r="B56" s="18" t="s">
        <v>18</v>
      </c>
      <c r="C56" s="15"/>
      <c r="D56" s="15"/>
      <c r="E56" s="15"/>
      <c r="F56" s="15"/>
      <c r="G56" s="16"/>
    </row>
    <row r="57" spans="2:7" x14ac:dyDescent="0.45">
      <c r="B57" s="14" t="s">
        <v>19</v>
      </c>
      <c r="C57" s="15"/>
      <c r="D57" s="15"/>
      <c r="E57" s="15"/>
      <c r="F57" s="15"/>
      <c r="G57" s="27" t="s">
        <v>20</v>
      </c>
    </row>
    <row r="58" spans="2:7" x14ac:dyDescent="0.45">
      <c r="B58" s="14"/>
      <c r="C58" s="15"/>
      <c r="D58" s="15"/>
      <c r="E58" s="15"/>
      <c r="F58" s="15"/>
      <c r="G58" s="19"/>
    </row>
    <row r="59" spans="2:7" x14ac:dyDescent="0.45">
      <c r="B59" s="20" t="s">
        <v>21</v>
      </c>
      <c r="C59" s="21"/>
      <c r="D59" s="21"/>
      <c r="E59" s="21"/>
      <c r="F59" s="21"/>
      <c r="G59" s="22" t="s">
        <v>22</v>
      </c>
    </row>
    <row r="60" spans="2:7" x14ac:dyDescent="0.45">
      <c r="B60" s="14"/>
      <c r="C60" s="15"/>
      <c r="D60" s="15"/>
      <c r="E60" s="15"/>
      <c r="F60" s="15"/>
      <c r="G60" s="16"/>
    </row>
    <row r="61" spans="2:7" ht="15.75" x14ac:dyDescent="0.5">
      <c r="B61" s="23" t="s">
        <v>23</v>
      </c>
      <c r="C61" s="15"/>
      <c r="D61" s="15"/>
      <c r="E61" s="15"/>
      <c r="F61" s="15"/>
      <c r="G61" s="16"/>
    </row>
    <row r="62" spans="2:7" x14ac:dyDescent="0.45">
      <c r="B62" s="24" t="s">
        <v>24</v>
      </c>
      <c r="C62" s="25"/>
      <c r="D62" s="25"/>
      <c r="E62" s="25"/>
      <c r="F62" s="25"/>
      <c r="G62" s="26" t="s">
        <v>20</v>
      </c>
    </row>
  </sheetData>
  <conditionalFormatting sqref="B9">
    <cfRule type="expression" dxfId="2" priority="4">
      <formula>(SUM($C$7:$D$7)&gt;0)</formula>
    </cfRule>
  </conditionalFormatting>
  <conditionalFormatting sqref="B10">
    <cfRule type="expression" dxfId="1" priority="2">
      <formula>(SUM($C$7:$D$7)&gt;0)</formula>
    </cfRule>
  </conditionalFormatting>
  <conditionalFormatting sqref="C10:D10">
    <cfRule type="expression" dxfId="0" priority="1">
      <formula>(SUM($C$7:$D$7)&gt;0)</formula>
    </cfRule>
  </conditionalFormatting>
  <dataValidations count="1">
    <dataValidation type="list" allowBlank="1" showInputMessage="1" showErrorMessage="1" sqref="C2" xr:uid="{00000000-0002-0000-0000-000000000000}">
      <formula1>AvailableYears</formula1>
    </dataValidation>
  </dataValidations>
  <hyperlinks>
    <hyperlink ref="G62" r:id="rId1" xr:uid="{B72E9503-3B45-4501-A683-7D709357E506}"/>
    <hyperlink ref="G57" r:id="rId2" xr:uid="{1D12238C-BFAE-4EAF-B404-5206ECBA1FAD}"/>
    <hyperlink ref="G59" r:id="rId3" display="How to unblock" xr:uid="{8E12D9D4-00A8-4FA9-ABA1-08EADD60BB38}"/>
  </hyperlinks>
  <pageMargins left="0.7" right="0.7" top="0.75" bottom="0.75" header="0.3" footer="0.3"/>
  <pageSetup orientation="portrait" r:id="rId4"/>
  <drawing r:id="rId5"/>
  <legacyDrawing r:id="rId6"/>
  <controls>
    <mc:AlternateContent xmlns:mc="http://schemas.openxmlformats.org/markup-compatibility/2006">
      <mc:Choice Requires="x14">
        <control shapeId="1028" r:id="rId7" name="OptionButton3">
          <controlPr autoLine="0" linkedCell="LinkedCell3" r:id="rId8">
            <anchor moveWithCells="1">
              <from>
                <xdr:col>1</xdr:col>
                <xdr:colOff>5133975</xdr:colOff>
                <xdr:row>5</xdr:row>
                <xdr:rowOff>0</xdr:rowOff>
              </from>
              <to>
                <xdr:col>3</xdr:col>
                <xdr:colOff>304800</xdr:colOff>
                <xdr:row>6</xdr:row>
                <xdr:rowOff>28575</xdr:rowOff>
              </to>
            </anchor>
          </controlPr>
        </control>
      </mc:Choice>
      <mc:Fallback>
        <control shapeId="1028" r:id="rId7" name="OptionButton3"/>
      </mc:Fallback>
    </mc:AlternateContent>
    <mc:AlternateContent xmlns:mc="http://schemas.openxmlformats.org/markup-compatibility/2006">
      <mc:Choice Requires="x14">
        <control shapeId="1027" r:id="rId9" name="OptionButton2">
          <controlPr autoLine="0" linkedCell="LinkedCell2" r:id="rId10">
            <anchor moveWithCells="1">
              <from>
                <xdr:col>1</xdr:col>
                <xdr:colOff>3257550</xdr:colOff>
                <xdr:row>5</xdr:row>
                <xdr:rowOff>0</xdr:rowOff>
              </from>
              <to>
                <xdr:col>1</xdr:col>
                <xdr:colOff>5133975</xdr:colOff>
                <xdr:row>6</xdr:row>
                <xdr:rowOff>28575</xdr:rowOff>
              </to>
            </anchor>
          </controlPr>
        </control>
      </mc:Choice>
      <mc:Fallback>
        <control shapeId="1027" r:id="rId9" name="OptionButton2"/>
      </mc:Fallback>
    </mc:AlternateContent>
    <mc:AlternateContent xmlns:mc="http://schemas.openxmlformats.org/markup-compatibility/2006">
      <mc:Choice Requires="x14">
        <control shapeId="1026" r:id="rId11" name="OptionButton1">
          <controlPr autoLine="0" linkedCell="Linkedcell1" r:id="rId12">
            <anchor moveWithCells="1">
              <from>
                <xdr:col>1</xdr:col>
                <xdr:colOff>2390775</xdr:colOff>
                <xdr:row>5</xdr:row>
                <xdr:rowOff>0</xdr:rowOff>
              </from>
              <to>
                <xdr:col>1</xdr:col>
                <xdr:colOff>3257550</xdr:colOff>
                <xdr:row>6</xdr:row>
                <xdr:rowOff>28575</xdr:rowOff>
              </to>
            </anchor>
          </controlPr>
        </control>
      </mc:Choice>
      <mc:Fallback>
        <control shapeId="1026" r:id="rId11" name="Option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4.25" x14ac:dyDescent="0.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RowHeight="14.25" x14ac:dyDescent="0.4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Sheet1</vt:lpstr>
      <vt:lpstr>Sheet2</vt:lpstr>
      <vt:lpstr>Sheet3</vt:lpstr>
      <vt:lpstr>Linkedcell1</vt:lpstr>
      <vt:lpstr>LinkedCell2</vt:lpstr>
      <vt:lpstr>LinkedCell3</vt:lpstr>
      <vt:lpstr>SelfSalary</vt:lpstr>
      <vt:lpstr>SpouseSalary</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dc:creator>
  <cp:lastModifiedBy>Brian Hayden</cp:lastModifiedBy>
  <dcterms:created xsi:type="dcterms:W3CDTF">2012-12-08T15:36:36Z</dcterms:created>
  <dcterms:modified xsi:type="dcterms:W3CDTF">2025-10-12T17:26:32Z</dcterms:modified>
</cp:coreProperties>
</file>